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I\"/>
    </mc:Choice>
  </mc:AlternateContent>
  <bookViews>
    <workbookView xWindow="0" yWindow="0" windowWidth="20490" windowHeight="766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 l="1"/>
  <c r="C11" i="1"/>
  <c r="C10" i="1" s="1"/>
  <c r="D11" i="1"/>
  <c r="D10" i="1" s="1"/>
  <c r="D14" i="1" l="1"/>
  <c r="D29" i="1"/>
  <c r="D9" i="1" l="1"/>
  <c r="D8" i="1" s="1"/>
  <c r="F8" i="1" s="1"/>
  <c r="E10" i="1"/>
  <c r="F10" i="1"/>
  <c r="E11" i="1"/>
  <c r="F11" i="1"/>
  <c r="E13" i="1"/>
  <c r="F13" i="1"/>
  <c r="E14" i="1"/>
  <c r="F14" i="1"/>
  <c r="E16" i="1"/>
  <c r="F16" i="1"/>
  <c r="E17" i="1"/>
  <c r="F17" i="1"/>
  <c r="E18" i="1"/>
  <c r="F18" i="1"/>
  <c r="E19" i="1"/>
  <c r="F19" i="1"/>
  <c r="E20" i="1"/>
  <c r="F20" i="1"/>
  <c r="E21" i="1"/>
  <c r="F21" i="1"/>
  <c r="E22" i="1"/>
  <c r="F22" i="1"/>
  <c r="E23" i="1"/>
  <c r="F23" i="1"/>
  <c r="E24" i="1"/>
  <c r="F24" i="1"/>
  <c r="E25" i="1"/>
  <c r="F25" i="1"/>
  <c r="E26" i="1"/>
  <c r="E27" i="1"/>
  <c r="E28" i="1"/>
  <c r="E29" i="1"/>
  <c r="E30" i="1"/>
  <c r="E31" i="1"/>
  <c r="G29" i="1"/>
  <c r="G10" i="1"/>
  <c r="G9" i="1" s="1"/>
  <c r="G8" i="1" s="1"/>
  <c r="F9" i="1" l="1"/>
  <c r="C29" i="1"/>
  <c r="C14" i="1"/>
  <c r="C8" i="1" s="1"/>
  <c r="E8" i="1" s="1"/>
  <c r="E9" i="1" l="1"/>
  <c r="A17" i="1"/>
  <c r="A18" i="1" s="1"/>
  <c r="A19" i="1" s="1"/>
  <c r="A20" i="1" s="1"/>
  <c r="A21" i="1" s="1"/>
  <c r="A22" i="1" s="1"/>
  <c r="A23" i="1" s="1"/>
  <c r="A24" i="1" s="1"/>
  <c r="A25" i="1" s="1"/>
</calcChain>
</file>

<file path=xl/sharedStrings.xml><?xml version="1.0" encoding="utf-8"?>
<sst xmlns="http://schemas.openxmlformats.org/spreadsheetml/2006/main" count="44" uniqueCount="43">
  <si>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</si>
  <si>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</si>
  <si>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</si>
  <si>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</si>
  <si>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</si>
  <si>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</si>
  <si>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</si>
  <si>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</si>
  <si>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</si>
  <si>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</si>
  <si>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</si>
  <si>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</si>
  <si>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</si>
  <si>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</si>
  <si>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</si>
  <si>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</si>
  <si>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</si>
  <si>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</si>
  <si>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</si>
  <si>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</si>
  <si>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</si>
  <si>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</si>
  <si>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</si>
  <si>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</si>
  <si>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</si>
  <si>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</si>
  <si>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</si>
  <si>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</si>
  <si>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</si>
  <si>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</si>
  <si>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</si>
  <si>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</si>
  <si>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</si>
  <si>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</si>
  <si>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</si>
  <si>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</si>
  <si>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</si>
  <si>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</si>
  <si>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</si>
  <si>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</si>
  <si>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II NĂM 2023</t>
  </si>
  <si>
    <t xml:space="preserve"> </t>
  </si>
  <si>
    <t>THỰC HIỆN QUÝ 
(06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</si>
</sst>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9">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2"/>
      <color theme="1"/>
      <name val="Times New Roman"/>
      <family val="1"/>
    </font>
    <font>
      <sz val="12"/>
      <color rgb="FF000000"/>
      <name val="Times New Roman"/>
      <family val="1"/>
    </font>
    <font>
      <b/>
      <sz val="12"/>
      <color theme="1"/>
      <name val="Times New Roman"/>
      <family val="1"/>
    </font>
    <font>
      <u/>
      <sz val="12"/>
      <color theme="1"/>
      <name val="Times New Roman"/>
      <family val="1"/>
    </font>
    <font>
      <i/>
      <sz val="12"/>
      <name val="Times New Roman"/>
      <family val="1"/>
      <charset val="163"/>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3" fillId="0" borderId="0"/>
    <xf numFmtId="0" fontId="12" fillId="0" borderId="0"/>
    <xf numFmtId="0" fontId="17" fillId="0" borderId="0"/>
    <xf numFmtId="0" fontId="1" fillId="0" borderId="0"/>
    <xf numFmtId="3" fontId="8" fillId="0" borderId="0"/>
  </cellStyleXfs>
  <cellXfs count="67">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3" fontId="4" fillId="0" borderId="3" xfId="0" applyNumberFormat="1" applyFont="1" applyFill="1" applyBorder="1" applyAlignment="1">
      <alignment horizontal="right"/>
    </xf>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0" fontId="20" fillId="0" borderId="0" xfId="0" applyFont="1" applyFill="1"/>
    <xf numFmtId="0" fontId="21"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18" fillId="0" borderId="2" xfId="0" applyNumberFormat="1" applyFont="1" applyFill="1" applyBorder="1"/>
    <xf numFmtId="3" fontId="6" fillId="0" borderId="3" xfId="11" applyFont="1" applyFill="1" applyBorder="1" applyAlignment="1">
      <alignment vertical="center"/>
    </xf>
    <xf numFmtId="3" fontId="5" fillId="0" borderId="2" xfId="0" applyNumberFormat="1" applyFont="1" applyFill="1" applyBorder="1" applyAlignment="1">
      <alignment horizontal="right"/>
    </xf>
    <xf numFmtId="3" fontId="5" fillId="0" borderId="3" xfId="0" applyNumberFormat="1" applyFont="1" applyFill="1" applyBorder="1" applyAlignment="1">
      <alignment horizontal="right"/>
    </xf>
    <xf numFmtId="3" fontId="4" fillId="2" borderId="3" xfId="11" applyFont="1" applyFill="1" applyBorder="1" applyAlignment="1">
      <alignment vertical="center" wrapText="1"/>
    </xf>
    <xf numFmtId="3" fontId="24" fillId="2" borderId="3" xfId="0" applyNumberFormat="1" applyFont="1" applyFill="1" applyBorder="1" applyAlignment="1">
      <alignment horizontal="right"/>
    </xf>
    <xf numFmtId="3" fontId="25" fillId="2" borderId="3" xfId="0" applyNumberFormat="1" applyFont="1" applyFill="1" applyBorder="1" applyAlignment="1">
      <alignment horizontal="right" vertical="center" wrapText="1"/>
    </xf>
    <xf numFmtId="3" fontId="26" fillId="2" borderId="3" xfId="11" applyFont="1" applyFill="1" applyBorder="1" applyAlignment="1">
      <alignment vertical="center"/>
    </xf>
    <xf numFmtId="0" fontId="24" fillId="2" borderId="0" xfId="0" applyFont="1" applyFill="1"/>
    <xf numFmtId="3" fontId="24" fillId="2" borderId="3" xfId="11" applyFont="1" applyFill="1" applyBorder="1" applyAlignment="1">
      <alignment vertical="center"/>
    </xf>
    <xf numFmtId="3" fontId="26" fillId="2" borderId="3" xfId="11" applyFont="1" applyFill="1" applyBorder="1" applyAlignment="1">
      <alignment horizontal="right" vertical="center"/>
    </xf>
    <xf numFmtId="3" fontId="5" fillId="2" borderId="3" xfId="11" applyFont="1" applyFill="1" applyBorder="1" applyAlignment="1">
      <alignment horizontal="right" vertical="center"/>
    </xf>
    <xf numFmtId="3" fontId="26" fillId="2" borderId="3" xfId="0" applyNumberFormat="1" applyFont="1" applyFill="1" applyBorder="1" applyAlignment="1">
      <alignment horizontal="right"/>
    </xf>
    <xf numFmtId="3" fontId="27" fillId="2" borderId="4" xfId="0" applyNumberFormat="1" applyFont="1" applyFill="1" applyBorder="1" applyAlignment="1">
      <alignment horizontal="right"/>
    </xf>
    <xf numFmtId="3" fontId="4" fillId="0" borderId="4" xfId="0" applyNumberFormat="1" applyFont="1" applyFill="1" applyBorder="1" applyAlignment="1">
      <alignment horizontal="right"/>
    </xf>
    <xf numFmtId="3" fontId="5" fillId="0" borderId="6" xfId="0" applyNumberFormat="1" applyFont="1" applyFill="1" applyBorder="1" applyAlignment="1">
      <alignment horizontal="right"/>
    </xf>
    <xf numFmtId="3" fontId="18" fillId="0" borderId="3" xfId="0" applyNumberFormat="1" applyFont="1" applyFill="1" applyBorder="1" applyAlignment="1">
      <alignment horizontal="right"/>
    </xf>
    <xf numFmtId="3" fontId="14" fillId="0" borderId="3" xfId="0" applyNumberFormat="1" applyFont="1" applyFill="1" applyBorder="1"/>
    <xf numFmtId="3" fontId="28" fillId="0" borderId="3" xfId="0" applyNumberFormat="1" applyFont="1" applyFill="1" applyBorder="1"/>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2"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bao cao dinh ky tuan 201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zoomScaleNormal="100" workbookViewId="0">
      <selection activeCell="D6" sqref="D6:D7"/>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0" style="5" hidden="1" customWidth="1"/>
    <col min="8" max="16384" width="12.85546875" style="5"/>
  </cols>
  <sheetData>
    <row r="1" spans="1:9" ht="21" customHeight="1">
      <c r="A1" s="3" t="s">
        <v>39</v>
      </c>
      <c r="B1" s="3"/>
      <c r="C1" s="4"/>
      <c r="D1" s="18"/>
      <c r="E1" s="55" t="s">
        <v>25</v>
      </c>
      <c r="F1" s="55"/>
    </row>
    <row r="2" spans="1:9" ht="18.75">
      <c r="A2" s="3"/>
      <c r="B2" s="3"/>
      <c r="C2" s="4"/>
      <c r="D2" s="18"/>
      <c r="E2" s="35"/>
      <c r="F2" s="35"/>
    </row>
    <row r="3" spans="1:9">
      <c r="A3" s="56" t="s">
        <v>40</v>
      </c>
      <c r="B3" s="56"/>
      <c r="C3" s="56"/>
      <c r="D3" s="56"/>
      <c r="E3" s="56"/>
      <c r="F3" s="56"/>
    </row>
    <row r="4" spans="1:9">
      <c r="A4" s="57"/>
      <c r="B4" s="57"/>
      <c r="C4" s="57"/>
      <c r="D4" s="57"/>
      <c r="E4" s="57"/>
      <c r="F4" s="57"/>
    </row>
    <row r="5" spans="1:9" ht="19.5" customHeight="1">
      <c r="A5" s="6"/>
      <c r="B5" s="6"/>
      <c r="C5" s="7"/>
      <c r="D5" s="58" t="s">
        <v>0</v>
      </c>
      <c r="E5" s="58"/>
      <c r="F5" s="58"/>
    </row>
    <row r="6" spans="1:9" s="19" customFormat="1" ht="37.5" customHeight="1">
      <c r="A6" s="59" t="s">
        <v>1</v>
      </c>
      <c r="B6" s="60" t="s">
        <v>2</v>
      </c>
      <c r="C6" s="61" t="s">
        <v>22</v>
      </c>
      <c r="D6" s="63" t="s">
        <v>42</v>
      </c>
      <c r="E6" s="65" t="s">
        <v>23</v>
      </c>
      <c r="F6" s="66"/>
    </row>
    <row r="7" spans="1:9" s="19" customFormat="1" ht="49.5" customHeight="1">
      <c r="A7" s="59"/>
      <c r="B7" s="59"/>
      <c r="C7" s="62"/>
      <c r="D7" s="64"/>
      <c r="E7" s="1" t="s">
        <v>22</v>
      </c>
      <c r="F7" s="2" t="s">
        <v>24</v>
      </c>
    </row>
    <row r="8" spans="1:9" s="7" customFormat="1" ht="20.100000000000001" customHeight="1">
      <c r="A8" s="8"/>
      <c r="B8" s="21" t="s">
        <v>9</v>
      </c>
      <c r="C8" s="36">
        <f>C9+C29</f>
        <v>15241110</v>
      </c>
      <c r="D8" s="36">
        <f>D9+D29</f>
        <v>5464580</v>
      </c>
      <c r="E8" s="51">
        <f>(D8/C8)*100</f>
        <v>35.854212718102552</v>
      </c>
      <c r="F8" s="51">
        <f>(D8/G8)*100</f>
        <v>103.35338965596091</v>
      </c>
      <c r="G8" s="38">
        <f>G9+G29</f>
        <v>5287277</v>
      </c>
    </row>
    <row r="9" spans="1:9" s="7" customFormat="1" ht="20.100000000000001" customHeight="1">
      <c r="A9" s="9" t="s">
        <v>3</v>
      </c>
      <c r="B9" s="16" t="s">
        <v>26</v>
      </c>
      <c r="C9" s="10">
        <f>C10+C14+C26+C27+C28</f>
        <v>13151969</v>
      </c>
      <c r="D9" s="10">
        <f>D10+D14+D26+D27+D28</f>
        <v>5269540</v>
      </c>
      <c r="E9" s="39">
        <f>(D9/C9)*100</f>
        <v>40.066548210385839</v>
      </c>
      <c r="F9" s="39">
        <f>(D9/G9)*100</f>
        <v>99.664534315111538</v>
      </c>
      <c r="G9" s="39">
        <f>G10+G14+G26+G27+G28</f>
        <v>5287277</v>
      </c>
      <c r="I9" s="7" t="s">
        <v>41</v>
      </c>
    </row>
    <row r="10" spans="1:9" s="7" customFormat="1" ht="20.100000000000001" customHeight="1">
      <c r="A10" s="9" t="s">
        <v>5</v>
      </c>
      <c r="B10" s="16" t="s">
        <v>14</v>
      </c>
      <c r="C10" s="10">
        <f>SUM(C11:C13)</f>
        <v>4836506</v>
      </c>
      <c r="D10" s="10">
        <f>SUM(D11:D13)</f>
        <v>2122798</v>
      </c>
      <c r="E10" s="39">
        <f t="shared" ref="E10:E31" si="0">(D10/C10)*100</f>
        <v>43.891147865835379</v>
      </c>
      <c r="F10" s="39">
        <f t="shared" ref="F10:F25" si="1">(D10/G10)*100</f>
        <v>103.36335359571198</v>
      </c>
      <c r="G10" s="39">
        <f>G11+G12+G13</f>
        <v>2053724</v>
      </c>
    </row>
    <row r="11" spans="1:9" s="7" customFormat="1" ht="20.100000000000001" customHeight="1">
      <c r="A11" s="11">
        <v>1</v>
      </c>
      <c r="B11" s="15" t="s">
        <v>15</v>
      </c>
      <c r="C11" s="25">
        <f>6436423-C31</f>
        <v>4694661</v>
      </c>
      <c r="D11" s="25">
        <f>2267050-D31</f>
        <v>2102648</v>
      </c>
      <c r="E11" s="26">
        <f t="shared" si="0"/>
        <v>44.788068829676945</v>
      </c>
      <c r="F11" s="26">
        <f t="shared" si="1"/>
        <v>102.58616021049541</v>
      </c>
      <c r="G11" s="40">
        <v>2049641</v>
      </c>
    </row>
    <row r="12" spans="1:9" s="14" customFormat="1" ht="48">
      <c r="A12" s="20">
        <v>2</v>
      </c>
      <c r="B12" s="27" t="s">
        <v>16</v>
      </c>
      <c r="C12" s="25">
        <v>0</v>
      </c>
      <c r="D12" s="25"/>
      <c r="E12" s="26"/>
      <c r="F12" s="26"/>
      <c r="G12" s="41"/>
    </row>
    <row r="13" spans="1:9" s="7" customFormat="1" ht="20.100000000000001" customHeight="1">
      <c r="A13" s="11">
        <v>3</v>
      </c>
      <c r="B13" s="28" t="s">
        <v>17</v>
      </c>
      <c r="C13" s="25">
        <v>141845</v>
      </c>
      <c r="D13" s="25">
        <v>20150</v>
      </c>
      <c r="E13" s="26">
        <f t="shared" si="0"/>
        <v>14.205647009059183</v>
      </c>
      <c r="F13" s="26">
        <f t="shared" si="1"/>
        <v>493.50967425912319</v>
      </c>
      <c r="G13" s="42">
        <v>4083</v>
      </c>
    </row>
    <row r="14" spans="1:9" s="7" customFormat="1" ht="20.100000000000001" customHeight="1">
      <c r="A14" s="9" t="s">
        <v>38</v>
      </c>
      <c r="B14" s="16" t="s">
        <v>10</v>
      </c>
      <c r="C14" s="10">
        <f>SUM(C16:C25)+197791+216543+73541</f>
        <v>8065134</v>
      </c>
      <c r="D14" s="10">
        <f>SUM(D16:D25)+110867+29787+27242</f>
        <v>3146077</v>
      </c>
      <c r="E14" s="39">
        <f t="shared" si="0"/>
        <v>39.008366135020204</v>
      </c>
      <c r="F14" s="39">
        <f t="shared" si="1"/>
        <v>97.294740491341884</v>
      </c>
      <c r="G14" s="43">
        <v>3233553</v>
      </c>
    </row>
    <row r="15" spans="1:9" s="7" customFormat="1" ht="20.100000000000001" customHeight="1">
      <c r="A15" s="9"/>
      <c r="B15" s="24" t="s">
        <v>18</v>
      </c>
      <c r="C15" s="25"/>
      <c r="D15" s="25"/>
      <c r="E15" s="26"/>
      <c r="F15" s="26"/>
      <c r="G15" s="44"/>
    </row>
    <row r="16" spans="1:9" s="7" customFormat="1" ht="20.100000000000001" customHeight="1">
      <c r="A16" s="11">
        <v>1</v>
      </c>
      <c r="B16" s="24" t="s">
        <v>19</v>
      </c>
      <c r="C16" s="25">
        <v>2871397</v>
      </c>
      <c r="D16" s="25">
        <v>1292082</v>
      </c>
      <c r="E16" s="26">
        <f t="shared" si="0"/>
        <v>44.998375355271321</v>
      </c>
      <c r="F16" s="26">
        <f t="shared" si="1"/>
        <v>104.50068503454288</v>
      </c>
      <c r="G16" s="41">
        <v>1236434</v>
      </c>
    </row>
    <row r="17" spans="1:7" s="7" customFormat="1" ht="20.100000000000001" customHeight="1">
      <c r="A17" s="11">
        <f>A16+1</f>
        <v>2</v>
      </c>
      <c r="B17" s="24" t="s">
        <v>20</v>
      </c>
      <c r="C17" s="25">
        <v>28594</v>
      </c>
      <c r="D17" s="25">
        <v>11068</v>
      </c>
      <c r="E17" s="26">
        <f t="shared" si="0"/>
        <v>38.707421137301537</v>
      </c>
      <c r="F17" s="26">
        <f t="shared" si="1"/>
        <v>82.782348541510842</v>
      </c>
      <c r="G17" s="45">
        <v>13370</v>
      </c>
    </row>
    <row r="18" spans="1:7" s="7" customFormat="1" ht="20.100000000000001" customHeight="1">
      <c r="A18" s="11">
        <f t="shared" ref="A18:A25" si="2">A17+1</f>
        <v>3</v>
      </c>
      <c r="B18" s="24" t="s">
        <v>27</v>
      </c>
      <c r="C18" s="25">
        <v>716754</v>
      </c>
      <c r="D18" s="25">
        <v>296200</v>
      </c>
      <c r="E18" s="26">
        <f t="shared" si="0"/>
        <v>41.325196650454686</v>
      </c>
      <c r="F18" s="26">
        <f t="shared" si="1"/>
        <v>90.828526658264565</v>
      </c>
      <c r="G18" s="45">
        <v>326109</v>
      </c>
    </row>
    <row r="19" spans="1:7" s="7" customFormat="1" ht="20.100000000000001" customHeight="1">
      <c r="A19" s="11">
        <f t="shared" si="2"/>
        <v>4</v>
      </c>
      <c r="B19" s="24" t="s">
        <v>28</v>
      </c>
      <c r="C19" s="25">
        <v>271187</v>
      </c>
      <c r="D19" s="25">
        <v>52843</v>
      </c>
      <c r="E19" s="26">
        <f t="shared" si="0"/>
        <v>19.485816060504373</v>
      </c>
      <c r="F19" s="26">
        <f t="shared" si="1"/>
        <v>138.32883955917384</v>
      </c>
      <c r="G19" s="45">
        <v>38201</v>
      </c>
    </row>
    <row r="20" spans="1:7" s="7" customFormat="1" ht="20.100000000000001" customHeight="1">
      <c r="A20" s="11">
        <f t="shared" si="2"/>
        <v>5</v>
      </c>
      <c r="B20" s="24" t="s">
        <v>29</v>
      </c>
      <c r="C20" s="25">
        <v>37721</v>
      </c>
      <c r="D20" s="25">
        <v>10811</v>
      </c>
      <c r="E20" s="26">
        <f t="shared" si="0"/>
        <v>28.660427878370136</v>
      </c>
      <c r="F20" s="26">
        <f t="shared" si="1"/>
        <v>115.19445924347363</v>
      </c>
      <c r="G20" s="45">
        <v>9385</v>
      </c>
    </row>
    <row r="21" spans="1:7" s="7" customFormat="1" ht="20.100000000000001" customHeight="1">
      <c r="A21" s="11">
        <f t="shared" si="2"/>
        <v>6</v>
      </c>
      <c r="B21" s="24" t="s">
        <v>30</v>
      </c>
      <c r="C21" s="25">
        <v>78750</v>
      </c>
      <c r="D21" s="25">
        <v>38376</v>
      </c>
      <c r="E21" s="26">
        <f t="shared" si="0"/>
        <v>48.731428571428573</v>
      </c>
      <c r="F21" s="26">
        <f t="shared" si="1"/>
        <v>94.936051257947213</v>
      </c>
      <c r="G21" s="45">
        <v>40423</v>
      </c>
    </row>
    <row r="22" spans="1:7" s="7" customFormat="1" ht="20.100000000000001" customHeight="1">
      <c r="A22" s="11">
        <f t="shared" si="2"/>
        <v>7</v>
      </c>
      <c r="B22" s="24" t="s">
        <v>31</v>
      </c>
      <c r="C22" s="25">
        <v>160341</v>
      </c>
      <c r="D22" s="25">
        <v>29663</v>
      </c>
      <c r="E22" s="26">
        <f t="shared" si="0"/>
        <v>18.499946987981865</v>
      </c>
      <c r="F22" s="26">
        <f t="shared" si="1"/>
        <v>100.91515275226237</v>
      </c>
      <c r="G22" s="45">
        <v>29394</v>
      </c>
    </row>
    <row r="23" spans="1:7" s="7" customFormat="1" ht="20.100000000000001" customHeight="1">
      <c r="A23" s="11">
        <f t="shared" si="2"/>
        <v>8</v>
      </c>
      <c r="B23" s="24" t="s">
        <v>32</v>
      </c>
      <c r="C23" s="25">
        <v>1525286</v>
      </c>
      <c r="D23" s="25">
        <v>275322</v>
      </c>
      <c r="E23" s="26">
        <f t="shared" si="0"/>
        <v>18.050516427738795</v>
      </c>
      <c r="F23" s="26">
        <f t="shared" si="1"/>
        <v>92.175269673980736</v>
      </c>
      <c r="G23" s="45">
        <v>298694</v>
      </c>
    </row>
    <row r="24" spans="1:7" s="7" customFormat="1" ht="20.100000000000001" customHeight="1">
      <c r="A24" s="11">
        <f t="shared" si="2"/>
        <v>9</v>
      </c>
      <c r="B24" s="24" t="s">
        <v>33</v>
      </c>
      <c r="C24" s="25">
        <v>1363497</v>
      </c>
      <c r="D24" s="25">
        <v>664781</v>
      </c>
      <c r="E24" s="26">
        <f t="shared" si="0"/>
        <v>48.755589487912331</v>
      </c>
      <c r="F24" s="26">
        <f t="shared" si="1"/>
        <v>111.40379836140572</v>
      </c>
      <c r="G24" s="45">
        <v>596731</v>
      </c>
    </row>
    <row r="25" spans="1:7" s="7" customFormat="1" ht="20.100000000000001" customHeight="1">
      <c r="A25" s="11">
        <f t="shared" si="2"/>
        <v>10</v>
      </c>
      <c r="B25" s="24" t="s">
        <v>21</v>
      </c>
      <c r="C25" s="25">
        <v>523732</v>
      </c>
      <c r="D25" s="25">
        <v>307035</v>
      </c>
      <c r="E25" s="26">
        <f t="shared" si="0"/>
        <v>58.624449145746297</v>
      </c>
      <c r="F25" s="26">
        <f t="shared" si="1"/>
        <v>68.865243613869268</v>
      </c>
      <c r="G25" s="45">
        <v>445849</v>
      </c>
    </row>
    <row r="26" spans="1:7" s="7" customFormat="1" ht="20.100000000000001" customHeight="1">
      <c r="A26" s="13" t="s">
        <v>6</v>
      </c>
      <c r="B26" s="29" t="s">
        <v>11</v>
      </c>
      <c r="C26" s="10">
        <v>11526</v>
      </c>
      <c r="D26" s="10">
        <v>665</v>
      </c>
      <c r="E26" s="52">
        <f t="shared" si="0"/>
        <v>5.7695644629533227</v>
      </c>
      <c r="F26" s="26"/>
      <c r="G26" s="46"/>
    </row>
    <row r="27" spans="1:7" s="7" customFormat="1" ht="20.100000000000001" customHeight="1">
      <c r="A27" s="9" t="s">
        <v>7</v>
      </c>
      <c r="B27" s="16" t="s">
        <v>12</v>
      </c>
      <c r="C27" s="10">
        <v>1170</v>
      </c>
      <c r="D27" s="10"/>
      <c r="E27" s="52">
        <f t="shared" si="0"/>
        <v>0</v>
      </c>
      <c r="F27" s="26"/>
      <c r="G27" s="47"/>
    </row>
    <row r="28" spans="1:7" s="7" customFormat="1" ht="20.100000000000001" customHeight="1">
      <c r="A28" s="9" t="s">
        <v>8</v>
      </c>
      <c r="B28" s="16" t="s">
        <v>13</v>
      </c>
      <c r="C28" s="10">
        <v>237633</v>
      </c>
      <c r="D28" s="10"/>
      <c r="E28" s="52">
        <f t="shared" si="0"/>
        <v>0</v>
      </c>
      <c r="F28" s="26"/>
      <c r="G28" s="48"/>
    </row>
    <row r="29" spans="1:7" s="7" customFormat="1" ht="18.75">
      <c r="A29" s="23" t="s">
        <v>4</v>
      </c>
      <c r="B29" s="30" t="s">
        <v>34</v>
      </c>
      <c r="C29" s="10">
        <f>SUM(C30:C32)</f>
        <v>2089141</v>
      </c>
      <c r="D29" s="10">
        <f>SUM(D30:D32)</f>
        <v>195040</v>
      </c>
      <c r="E29" s="26">
        <f t="shared" si="0"/>
        <v>9.3358945135823763</v>
      </c>
      <c r="F29" s="26"/>
      <c r="G29" s="39">
        <f>G30+G31+G32</f>
        <v>0</v>
      </c>
    </row>
    <row r="30" spans="1:7" s="31" customFormat="1" ht="20.100000000000001" customHeight="1">
      <c r="A30" s="12">
        <v>1</v>
      </c>
      <c r="B30" s="24" t="s">
        <v>35</v>
      </c>
      <c r="C30" s="37">
        <v>347379</v>
      </c>
      <c r="D30" s="53">
        <v>30638</v>
      </c>
      <c r="E30" s="26">
        <f t="shared" si="0"/>
        <v>8.8197617011966756</v>
      </c>
      <c r="F30" s="26"/>
      <c r="G30" s="45"/>
    </row>
    <row r="31" spans="1:7" s="32" customFormat="1" ht="20.100000000000001" customHeight="1">
      <c r="A31" s="12">
        <v>2</v>
      </c>
      <c r="B31" s="24" t="s">
        <v>36</v>
      </c>
      <c r="C31" s="25">
        <v>1741762</v>
      </c>
      <c r="D31" s="54">
        <v>164402</v>
      </c>
      <c r="E31" s="26">
        <f t="shared" si="0"/>
        <v>9.4388326304053027</v>
      </c>
      <c r="F31" s="26"/>
      <c r="G31" s="40"/>
    </row>
    <row r="32" spans="1:7" s="31" customFormat="1" ht="20.100000000000001" customHeight="1">
      <c r="A32" s="22">
        <v>3</v>
      </c>
      <c r="B32" s="17" t="s">
        <v>37</v>
      </c>
      <c r="C32" s="33"/>
      <c r="D32" s="33"/>
      <c r="E32" s="50"/>
      <c r="F32" s="50"/>
      <c r="G32" s="49"/>
    </row>
    <row r="33" spans="1:6" ht="19.5" customHeight="1">
      <c r="A33" s="14"/>
      <c r="B33" s="14"/>
      <c r="C33" s="7"/>
      <c r="D33" s="7"/>
      <c r="E33" s="34"/>
      <c r="F33" s="34"/>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45" right="0.45" top="0.5" bottom="0.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2023-07-08T07:50:42Z</cp:lastPrinted>
  <dcterms:created xsi:type="dcterms:W3CDTF">2018-08-22T07:49:45Z</dcterms:created>
  <dcterms:modified xsi:type="dcterms:W3CDTF">2023-07-08T07:51:49Z</dcterms:modified>
</cp:coreProperties>
</file>